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Y:\Contratti in Corso\Beni Economali e Servizi Alberghieri\2022_339_0_Manutenzione auto BERICA_31-12-2023\02 aff diretto sotto 10 mila osp minori 30 04 2026\"/>
    </mc:Choice>
  </mc:AlternateContent>
  <xr:revisionPtr revIDLastSave="0" documentId="13_ncr:1_{94D65074-0013-46BC-8B7F-FEE980215B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2" l="1"/>
  <c r="G17" i="12"/>
  <c r="H14" i="12"/>
  <c r="G14" i="12"/>
  <c r="J14" i="12" s="1"/>
  <c r="F7" i="12"/>
  <c r="J7" i="12" s="1"/>
  <c r="F4" i="12"/>
  <c r="J4" i="12" s="1"/>
  <c r="J17" i="12" l="1"/>
  <c r="F3" i="12"/>
  <c r="J3" i="12" s="1"/>
  <c r="F5" i="12"/>
  <c r="J5" i="12" s="1"/>
  <c r="F6" i="12"/>
  <c r="J6" i="12" s="1"/>
  <c r="F8" i="12"/>
  <c r="J8" i="12" s="1"/>
  <c r="F2" i="12"/>
  <c r="J2" i="12" s="1"/>
  <c r="G18" i="12"/>
  <c r="J18" i="12" s="1"/>
  <c r="G16" i="12"/>
  <c r="J16" i="12" s="1"/>
  <c r="G15" i="12"/>
  <c r="J15" i="12" s="1"/>
  <c r="G13" i="12"/>
  <c r="J13" i="12" s="1"/>
  <c r="G12" i="12"/>
  <c r="J12" i="12" s="1"/>
  <c r="J27" i="12" l="1"/>
  <c r="J26" i="12"/>
  <c r="J25" i="12"/>
  <c r="J24" i="12"/>
  <c r="J23" i="12"/>
</calcChain>
</file>

<file path=xl/sharedStrings.xml><?xml version="1.0" encoding="utf-8"?>
<sst xmlns="http://schemas.openxmlformats.org/spreadsheetml/2006/main" count="88" uniqueCount="31">
  <si>
    <t>Descrizione Articolo Completa</t>
  </si>
  <si>
    <t>un. Mis</t>
  </si>
  <si>
    <t>Cod. Articolo AULSS8</t>
  </si>
  <si>
    <t>ora</t>
  </si>
  <si>
    <t>7283PV</t>
  </si>
  <si>
    <t>7282PV</t>
  </si>
  <si>
    <t>AMB7282</t>
  </si>
  <si>
    <t>AMB7283</t>
  </si>
  <si>
    <t>numero auto
A</t>
  </si>
  <si>
    <t>importo  complessivo
C = A-(A*B)</t>
  </si>
  <si>
    <t>prezzo orario offerto
C</t>
  </si>
  <si>
    <t>importo  complessivo
D =A*B*C</t>
  </si>
  <si>
    <t>% di sconto offerto sui prezzi di listino
B</t>
  </si>
  <si>
    <t>lonigo</t>
  </si>
  <si>
    <t>noventa vicentina</t>
  </si>
  <si>
    <t>Torri di Quartesolo</t>
  </si>
  <si>
    <t>Valdagno</t>
  </si>
  <si>
    <t>Arzignano</t>
  </si>
  <si>
    <t>sede</t>
  </si>
  <si>
    <t>numero veicoli</t>
  </si>
  <si>
    <t>TOTALE OFFERTA PER SEDE</t>
  </si>
  <si>
    <t>SEDE</t>
  </si>
  <si>
    <r>
      <t xml:space="preserve">Sconto proposto sui prezzi di listino ufficiale </t>
    </r>
    <r>
      <rPr>
        <b/>
        <sz val="11"/>
        <rFont val="Calibri"/>
        <family val="2"/>
        <scheme val="minor"/>
      </rPr>
      <t>ricambi auto</t>
    </r>
    <r>
      <rPr>
        <sz val="11"/>
        <rFont val="Calibri"/>
        <family val="2"/>
        <scheme val="minor"/>
      </rPr>
      <t xml:space="preserve"> (inserire % di ribasso rispetto al prezzo per di acquisto a prezzo pieno, ovvero di listino 600 euro/anno a veicolo)</t>
    </r>
  </si>
  <si>
    <t>Sconto proposto sui prezzi di listino per l’acquisto  ricambi ambulanze (inserire % di ribasso rispetto al prezzo per di acquisto a prezzo pieno, ovvero di listino, corrispondente a €3.500/anno ambulanza)</t>
  </si>
  <si>
    <r>
      <t>Quotazione del</t>
    </r>
    <r>
      <rPr>
        <b/>
        <sz val="11"/>
        <rFont val="Calibri"/>
        <family val="2"/>
        <scheme val="minor"/>
      </rPr>
      <t xml:space="preserve"> costo orario</t>
    </r>
    <r>
      <rPr>
        <sz val="11"/>
        <rFont val="Calibri"/>
        <family val="2"/>
        <scheme val="minor"/>
      </rPr>
      <t xml:space="preserve"> moltiplicato per una media di 6 ore/anno per ciascun veicolo (comprende manutenzione ordinaria, strordinaria, gommista, carrozzeria )</t>
    </r>
  </si>
  <si>
    <t>Quotazione del costo orario moltiplicato per una media di 37 ore/anno per ciascun veicolo (comprende manutenzione ordinaria, strordinaria, gommista, carrozzeria )</t>
  </si>
  <si>
    <t>tipologia veicoli</t>
  </si>
  <si>
    <t>autoveicoli</t>
  </si>
  <si>
    <t>ambulanza</t>
  </si>
  <si>
    <t>Spesa biennale prevista soggetta a ribasso
A</t>
  </si>
  <si>
    <t>quantità biennale
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</si>
</sst>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&quot;€&quot;\ #,##0.00"/>
    <numFmt numFmtId="165" formatCode="_-* #,##0\ _€_-;\-* #,##0\ _€_-;_-* &quot;-&quot;??\ _€_-;_-@_-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 wrapText="1"/>
    </xf>
    <xf numFmtId="166" fontId="0" fillId="0" borderId="1" xfId="0" applyNumberFormat="1" applyBorder="1"/>
    <xf numFmtId="0" fontId="3" fillId="2" borderId="4" xfId="0" applyFont="1" applyFill="1" applyBorder="1" applyAlignment="1">
      <alignment horizontal="left" wrapText="1"/>
    </xf>
    <xf numFmtId="9" fontId="3" fillId="3" borderId="4" xfId="2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wrapText="1"/>
    </xf>
    <xf numFmtId="9" fontId="3" fillId="3" borderId="9" xfId="2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wrapText="1"/>
    </xf>
    <xf numFmtId="9" fontId="3" fillId="3" borderId="14" xfId="2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horizontal="left" wrapText="1"/>
    </xf>
    <xf numFmtId="0" fontId="3" fillId="2" borderId="20" xfId="0" applyFont="1" applyFill="1" applyBorder="1" applyAlignment="1">
      <alignment wrapText="1"/>
    </xf>
    <xf numFmtId="9" fontId="3" fillId="3" borderId="20" xfId="2" applyFont="1" applyFill="1" applyBorder="1"/>
    <xf numFmtId="164" fontId="2" fillId="2" borderId="24" xfId="0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wrapText="1"/>
    </xf>
    <xf numFmtId="9" fontId="3" fillId="3" borderId="25" xfId="2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65" fontId="0" fillId="2" borderId="4" xfId="1" applyNumberFormat="1" applyFont="1" applyFill="1" applyBorder="1"/>
    <xf numFmtId="164" fontId="3" fillId="3" borderId="4" xfId="0" applyNumberFormat="1" applyFont="1" applyFill="1" applyBorder="1"/>
    <xf numFmtId="164" fontId="2" fillId="2" borderId="6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165" fontId="0" fillId="2" borderId="9" xfId="1" applyNumberFormat="1" applyFont="1" applyFill="1" applyBorder="1"/>
    <xf numFmtId="164" fontId="3" fillId="3" borderId="9" xfId="0" applyNumberFormat="1" applyFont="1" applyFill="1" applyBorder="1"/>
    <xf numFmtId="164" fontId="2" fillId="2" borderId="10" xfId="0" applyNumberFormat="1" applyFont="1" applyFill="1" applyBorder="1" applyAlignment="1"/>
    <xf numFmtId="0" fontId="3" fillId="2" borderId="28" xfId="0" applyFont="1" applyFill="1" applyBorder="1" applyAlignment="1">
      <alignment wrapText="1"/>
    </xf>
    <xf numFmtId="0" fontId="3" fillId="2" borderId="14" xfId="0" applyFont="1" applyFill="1" applyBorder="1" applyAlignment="1">
      <alignment horizontal="center"/>
    </xf>
    <xf numFmtId="165" fontId="0" fillId="2" borderId="14" xfId="1" applyNumberFormat="1" applyFont="1" applyFill="1" applyBorder="1"/>
    <xf numFmtId="164" fontId="3" fillId="3" borderId="14" xfId="0" applyNumberFormat="1" applyFont="1" applyFill="1" applyBorder="1"/>
    <xf numFmtId="164" fontId="2" fillId="2" borderId="18" xfId="0" applyNumberFormat="1" applyFont="1" applyFill="1" applyBorder="1" applyAlignment="1"/>
    <xf numFmtId="0" fontId="3" fillId="2" borderId="20" xfId="0" applyFont="1" applyFill="1" applyBorder="1" applyAlignment="1">
      <alignment horizontal="center"/>
    </xf>
    <xf numFmtId="165" fontId="0" fillId="2" borderId="20" xfId="1" applyNumberFormat="1" applyFont="1" applyFill="1" applyBorder="1"/>
    <xf numFmtId="164" fontId="3" fillId="3" borderId="20" xfId="0" applyNumberFormat="1" applyFont="1" applyFill="1" applyBorder="1"/>
    <xf numFmtId="164" fontId="2" fillId="2" borderId="24" xfId="0" applyNumberFormat="1" applyFont="1" applyFill="1" applyBorder="1" applyAlignment="1"/>
    <xf numFmtId="0" fontId="3" fillId="2" borderId="25" xfId="0" applyFont="1" applyFill="1" applyBorder="1" applyAlignment="1">
      <alignment horizontal="center"/>
    </xf>
    <xf numFmtId="165" fontId="0" fillId="2" borderId="25" xfId="1" applyNumberFormat="1" applyFont="1" applyFill="1" applyBorder="1"/>
    <xf numFmtId="164" fontId="3" fillId="3" borderId="25" xfId="0" applyNumberFormat="1" applyFont="1" applyFill="1" applyBorder="1"/>
    <xf numFmtId="164" fontId="2" fillId="2" borderId="26" xfId="0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43" fontId="0" fillId="2" borderId="21" xfId="1" applyFont="1" applyFill="1" applyBorder="1" applyAlignment="1">
      <alignment horizontal="center" vertical="center"/>
    </xf>
    <xf numFmtId="43" fontId="0" fillId="2" borderId="22" xfId="1" applyFont="1" applyFill="1" applyBorder="1" applyAlignment="1">
      <alignment horizontal="center" vertical="center"/>
    </xf>
    <xf numFmtId="43" fontId="0" fillId="2" borderId="23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0" fillId="2" borderId="15" xfId="1" applyFont="1" applyFill="1" applyBorder="1" applyAlignment="1">
      <alignment horizontal="center" vertical="center"/>
    </xf>
    <xf numFmtId="43" fontId="0" fillId="2" borderId="16" xfId="1" applyFont="1" applyFill="1" applyBorder="1" applyAlignment="1">
      <alignment horizontal="center" vertical="center"/>
    </xf>
    <xf numFmtId="43" fontId="0" fillId="2" borderId="17" xfId="1" applyFont="1" applyFill="1" applyBorder="1" applyAlignment="1">
      <alignment horizontal="center" vertical="center"/>
    </xf>
    <xf numFmtId="43" fontId="0" fillId="2" borderId="10" xfId="1" applyFont="1" applyFill="1" applyBorder="1" applyAlignment="1">
      <alignment horizontal="center" vertical="center"/>
    </xf>
    <xf numFmtId="43" fontId="0" fillId="2" borderId="11" xfId="1" applyFont="1" applyFill="1" applyBorder="1" applyAlignment="1">
      <alignment horizontal="center" vertical="center"/>
    </xf>
    <xf numFmtId="43" fontId="0" fillId="2" borderId="12" xfId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3" fontId="0" fillId="2" borderId="6" xfId="1" applyFont="1" applyFill="1" applyBorder="1" applyAlignment="1">
      <alignment horizontal="center" vertical="center"/>
    </xf>
    <xf numFmtId="43" fontId="0" fillId="2" borderId="7" xfId="1" applyFont="1" applyFill="1" applyBorder="1" applyAlignment="1">
      <alignment horizontal="center" vertical="center"/>
    </xf>
    <xf numFmtId="43" fontId="0" fillId="2" borderId="8" xfId="1" applyFont="1" applyFill="1" applyBorder="1" applyAlignment="1">
      <alignment horizontal="center" vertical="center"/>
    </xf>
    <xf numFmtId="43" fontId="0" fillId="2" borderId="26" xfId="1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2" borderId="27" xfId="1" applyFont="1" applyFill="1" applyBorder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 xr:uid="{26C07DB0-01E0-426D-9B32-4554B09B20A2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5A6F-F15C-47F0-BE90-AEB8DF38E2BD}">
  <dimension ref="A1:J27"/>
  <sheetViews>
    <sheetView tabSelected="1" view="pageBreakPreview" topLeftCell="A16" zoomScale="145" zoomScaleNormal="100" zoomScaleSheetLayoutView="145" workbookViewId="0">
      <selection activeCell="H12" sqref="H12"/>
    </sheetView>
  </sheetViews>
  <sheetFormatPr defaultRowHeight="15" x14ac:dyDescent="0.25"/>
  <cols>
    <col min="1" max="1" width="13.28515625" customWidth="1"/>
    <col min="2" max="2" width="10.28515625" customWidth="1"/>
    <col min="3" max="3" width="12.28515625" customWidth="1"/>
    <col min="4" max="4" width="10.7109375" customWidth="1"/>
    <col min="5" max="5" width="57.140625" customWidth="1"/>
    <col min="6" max="6" width="11.42578125" customWidth="1"/>
    <col min="7" max="7" width="10" customWidth="1"/>
    <col min="8" max="8" width="12.85546875" customWidth="1"/>
    <col min="9" max="9" width="14.7109375" customWidth="1"/>
    <col min="10" max="10" width="16.7109375" customWidth="1"/>
  </cols>
  <sheetData>
    <row r="1" spans="1:10" ht="60" x14ac:dyDescent="0.25">
      <c r="A1" s="4" t="s">
        <v>18</v>
      </c>
      <c r="B1" s="4" t="s">
        <v>19</v>
      </c>
      <c r="C1" s="4" t="s">
        <v>26</v>
      </c>
      <c r="D1" s="2" t="s">
        <v>2</v>
      </c>
      <c r="E1" s="1" t="s">
        <v>0</v>
      </c>
      <c r="F1" s="60" t="s">
        <v>29</v>
      </c>
      <c r="G1" s="61"/>
      <c r="H1" s="62"/>
      <c r="I1" s="1" t="s">
        <v>12</v>
      </c>
      <c r="J1" s="5" t="s">
        <v>9</v>
      </c>
    </row>
    <row r="2" spans="1:10" ht="45.75" thickBot="1" x14ac:dyDescent="0.3">
      <c r="A2" s="7" t="s">
        <v>13</v>
      </c>
      <c r="B2" s="7">
        <v>3</v>
      </c>
      <c r="C2" s="7" t="s">
        <v>27</v>
      </c>
      <c r="D2" s="3" t="s">
        <v>4</v>
      </c>
      <c r="E2" s="3" t="s">
        <v>22</v>
      </c>
      <c r="F2" s="63">
        <f>600*B2*2</f>
        <v>3600</v>
      </c>
      <c r="G2" s="64"/>
      <c r="H2" s="65"/>
      <c r="I2" s="8"/>
      <c r="J2" s="9">
        <f>F2-(F2*I2)</f>
        <v>3600</v>
      </c>
    </row>
    <row r="3" spans="1:10" ht="45" x14ac:dyDescent="0.25">
      <c r="A3" s="14" t="s">
        <v>14</v>
      </c>
      <c r="B3" s="15">
        <v>9</v>
      </c>
      <c r="C3" s="15" t="s">
        <v>27</v>
      </c>
      <c r="D3" s="16" t="s">
        <v>4</v>
      </c>
      <c r="E3" s="16" t="s">
        <v>22</v>
      </c>
      <c r="F3" s="54">
        <f t="shared" ref="F3:F6" si="0">600*B3*2</f>
        <v>10800</v>
      </c>
      <c r="G3" s="55"/>
      <c r="H3" s="56"/>
      <c r="I3" s="17"/>
      <c r="J3" s="18">
        <f>F3-(F3*I3)</f>
        <v>10800</v>
      </c>
    </row>
    <row r="4" spans="1:10" ht="60.75" thickBot="1" x14ac:dyDescent="0.3">
      <c r="A4" s="19" t="s">
        <v>14</v>
      </c>
      <c r="B4" s="20">
        <v>1</v>
      </c>
      <c r="C4" s="20" t="s">
        <v>28</v>
      </c>
      <c r="D4" s="21" t="s">
        <v>7</v>
      </c>
      <c r="E4" s="21" t="s">
        <v>23</v>
      </c>
      <c r="F4" s="50">
        <f>3500*B4*2</f>
        <v>7000</v>
      </c>
      <c r="G4" s="51"/>
      <c r="H4" s="52"/>
      <c r="I4" s="22"/>
      <c r="J4" s="23">
        <f>F4-(F4*I4)</f>
        <v>7000</v>
      </c>
    </row>
    <row r="5" spans="1:10" ht="45.75" thickBot="1" x14ac:dyDescent="0.3">
      <c r="A5" s="24" t="s">
        <v>15</v>
      </c>
      <c r="B5" s="24">
        <v>10</v>
      </c>
      <c r="C5" s="24" t="s">
        <v>27</v>
      </c>
      <c r="D5" s="25" t="s">
        <v>4</v>
      </c>
      <c r="E5" s="25" t="s">
        <v>22</v>
      </c>
      <c r="F5" s="66">
        <f t="shared" si="0"/>
        <v>12000</v>
      </c>
      <c r="G5" s="67"/>
      <c r="H5" s="68"/>
      <c r="I5" s="26"/>
      <c r="J5" s="27">
        <f t="shared" ref="J5:J6" si="1">F5-(F5*I5)</f>
        <v>12000</v>
      </c>
    </row>
    <row r="6" spans="1:10" ht="45" x14ac:dyDescent="0.25">
      <c r="A6" s="14" t="s">
        <v>16</v>
      </c>
      <c r="B6" s="15">
        <v>6</v>
      </c>
      <c r="C6" s="15" t="s">
        <v>27</v>
      </c>
      <c r="D6" s="16" t="s">
        <v>4</v>
      </c>
      <c r="E6" s="16" t="s">
        <v>22</v>
      </c>
      <c r="F6" s="54">
        <f t="shared" si="0"/>
        <v>7200</v>
      </c>
      <c r="G6" s="55"/>
      <c r="H6" s="56"/>
      <c r="I6" s="17"/>
      <c r="J6" s="18">
        <f t="shared" si="1"/>
        <v>7200</v>
      </c>
    </row>
    <row r="7" spans="1:10" ht="60.75" thickBot="1" x14ac:dyDescent="0.3">
      <c r="A7" s="19" t="s">
        <v>16</v>
      </c>
      <c r="B7" s="20">
        <v>1</v>
      </c>
      <c r="C7" s="20" t="s">
        <v>28</v>
      </c>
      <c r="D7" s="21" t="s">
        <v>7</v>
      </c>
      <c r="E7" s="21" t="s">
        <v>23</v>
      </c>
      <c r="F7" s="50">
        <f>3500*B7*2</f>
        <v>7000</v>
      </c>
      <c r="G7" s="51"/>
      <c r="H7" s="52"/>
      <c r="I7" s="22"/>
      <c r="J7" s="23">
        <f>F7-(F7*I7)</f>
        <v>7000</v>
      </c>
    </row>
    <row r="8" spans="1:10" ht="45" x14ac:dyDescent="0.25">
      <c r="A8" s="10" t="s">
        <v>17</v>
      </c>
      <c r="B8" s="10">
        <v>20</v>
      </c>
      <c r="C8" s="10" t="s">
        <v>27</v>
      </c>
      <c r="D8" s="11" t="s">
        <v>4</v>
      </c>
      <c r="E8" s="11" t="s">
        <v>22</v>
      </c>
      <c r="F8" s="57">
        <f>600*B8*2</f>
        <v>24000</v>
      </c>
      <c r="G8" s="58"/>
      <c r="H8" s="59"/>
      <c r="I8" s="12"/>
      <c r="J8" s="13">
        <f>F8-(F8*I8)</f>
        <v>24000</v>
      </c>
    </row>
    <row r="11" spans="1:10" ht="45" x14ac:dyDescent="0.25">
      <c r="A11" s="4" t="s">
        <v>18</v>
      </c>
      <c r="B11" s="4" t="s">
        <v>19</v>
      </c>
      <c r="C11" s="4" t="s">
        <v>26</v>
      </c>
      <c r="D11" s="2" t="s">
        <v>2</v>
      </c>
      <c r="E11" s="1" t="s">
        <v>0</v>
      </c>
      <c r="F11" s="1" t="s">
        <v>1</v>
      </c>
      <c r="G11" s="1" t="s">
        <v>8</v>
      </c>
      <c r="H11" s="1" t="s">
        <v>30</v>
      </c>
      <c r="I11" s="1" t="s">
        <v>10</v>
      </c>
      <c r="J11" s="5" t="s">
        <v>11</v>
      </c>
    </row>
    <row r="12" spans="1:10" ht="45.75" thickBot="1" x14ac:dyDescent="0.3">
      <c r="A12" s="7" t="s">
        <v>13</v>
      </c>
      <c r="B12" s="7">
        <v>3</v>
      </c>
      <c r="C12" s="7" t="s">
        <v>27</v>
      </c>
      <c r="D12" s="3" t="s">
        <v>5</v>
      </c>
      <c r="E12" s="3" t="s">
        <v>24</v>
      </c>
      <c r="F12" s="28" t="s">
        <v>3</v>
      </c>
      <c r="G12" s="28">
        <f>B12</f>
        <v>3</v>
      </c>
      <c r="H12" s="29">
        <v>12</v>
      </c>
      <c r="I12" s="30"/>
      <c r="J12" s="31">
        <f>G12*H12*I12</f>
        <v>0</v>
      </c>
    </row>
    <row r="13" spans="1:10" ht="45" x14ac:dyDescent="0.25">
      <c r="A13" s="14" t="s">
        <v>14</v>
      </c>
      <c r="B13" s="15">
        <v>9</v>
      </c>
      <c r="C13" s="15" t="s">
        <v>27</v>
      </c>
      <c r="D13" s="36" t="s">
        <v>5</v>
      </c>
      <c r="E13" s="16" t="s">
        <v>24</v>
      </c>
      <c r="F13" s="37" t="s">
        <v>3</v>
      </c>
      <c r="G13" s="37">
        <f t="shared" ref="G13:G16" si="2">B13</f>
        <v>9</v>
      </c>
      <c r="H13" s="38">
        <v>12</v>
      </c>
      <c r="I13" s="39"/>
      <c r="J13" s="40">
        <f t="shared" ref="J13:J16" si="3">G13*H13*I13</f>
        <v>0</v>
      </c>
    </row>
    <row r="14" spans="1:10" ht="45.75" thickBot="1" x14ac:dyDescent="0.3">
      <c r="A14" s="19" t="s">
        <v>14</v>
      </c>
      <c r="B14" s="20">
        <v>1</v>
      </c>
      <c r="C14" s="20" t="s">
        <v>28</v>
      </c>
      <c r="D14" s="21" t="s">
        <v>6</v>
      </c>
      <c r="E14" s="21" t="s">
        <v>25</v>
      </c>
      <c r="F14" s="41" t="s">
        <v>3</v>
      </c>
      <c r="G14" s="41">
        <f>B14</f>
        <v>1</v>
      </c>
      <c r="H14" s="42">
        <f>37*2</f>
        <v>74</v>
      </c>
      <c r="I14" s="43"/>
      <c r="J14" s="44">
        <f>G14*H14*I14</f>
        <v>0</v>
      </c>
    </row>
    <row r="15" spans="1:10" ht="45.75" thickBot="1" x14ac:dyDescent="0.3">
      <c r="A15" s="24" t="s">
        <v>15</v>
      </c>
      <c r="B15" s="24">
        <v>10</v>
      </c>
      <c r="C15" s="24" t="s">
        <v>27</v>
      </c>
      <c r="D15" s="25" t="s">
        <v>5</v>
      </c>
      <c r="E15" s="25" t="s">
        <v>24</v>
      </c>
      <c r="F15" s="45" t="s">
        <v>3</v>
      </c>
      <c r="G15" s="45">
        <f t="shared" si="2"/>
        <v>10</v>
      </c>
      <c r="H15" s="46">
        <v>12</v>
      </c>
      <c r="I15" s="47"/>
      <c r="J15" s="48">
        <f t="shared" si="3"/>
        <v>0</v>
      </c>
    </row>
    <row r="16" spans="1:10" ht="45" x14ac:dyDescent="0.25">
      <c r="A16" s="14" t="s">
        <v>16</v>
      </c>
      <c r="B16" s="15">
        <v>6</v>
      </c>
      <c r="C16" s="15" t="s">
        <v>27</v>
      </c>
      <c r="D16" s="36" t="s">
        <v>5</v>
      </c>
      <c r="E16" s="16" t="s">
        <v>24</v>
      </c>
      <c r="F16" s="37" t="s">
        <v>3</v>
      </c>
      <c r="G16" s="37">
        <f t="shared" si="2"/>
        <v>6</v>
      </c>
      <c r="H16" s="38">
        <v>12</v>
      </c>
      <c r="I16" s="39"/>
      <c r="J16" s="40">
        <f t="shared" si="3"/>
        <v>0</v>
      </c>
    </row>
    <row r="17" spans="1:10" ht="45.75" thickBot="1" x14ac:dyDescent="0.3">
      <c r="A17" s="19" t="s">
        <v>16</v>
      </c>
      <c r="B17" s="20">
        <v>1</v>
      </c>
      <c r="C17" s="20" t="s">
        <v>28</v>
      </c>
      <c r="D17" s="21" t="s">
        <v>6</v>
      </c>
      <c r="E17" s="21" t="s">
        <v>25</v>
      </c>
      <c r="F17" s="41" t="s">
        <v>3</v>
      </c>
      <c r="G17" s="41">
        <f>B17</f>
        <v>1</v>
      </c>
      <c r="H17" s="42">
        <f>37*2</f>
        <v>74</v>
      </c>
      <c r="I17" s="43"/>
      <c r="J17" s="44">
        <f>G17*H17*I17</f>
        <v>0</v>
      </c>
    </row>
    <row r="18" spans="1:10" ht="45" x14ac:dyDescent="0.25">
      <c r="A18" s="10" t="s">
        <v>17</v>
      </c>
      <c r="B18" s="10">
        <v>20</v>
      </c>
      <c r="C18" s="10" t="s">
        <v>27</v>
      </c>
      <c r="D18" s="25" t="s">
        <v>5</v>
      </c>
      <c r="E18" s="11" t="s">
        <v>24</v>
      </c>
      <c r="F18" s="32" t="s">
        <v>3</v>
      </c>
      <c r="G18" s="32">
        <f>B18</f>
        <v>20</v>
      </c>
      <c r="H18" s="33">
        <v>12</v>
      </c>
      <c r="I18" s="34"/>
      <c r="J18" s="35">
        <f>G18*H18*I18</f>
        <v>0</v>
      </c>
    </row>
    <row r="22" spans="1:10" ht="30" x14ac:dyDescent="0.25">
      <c r="H22" s="53" t="s">
        <v>21</v>
      </c>
      <c r="I22" s="53"/>
      <c r="J22" s="4" t="s">
        <v>20</v>
      </c>
    </row>
    <row r="23" spans="1:10" x14ac:dyDescent="0.25">
      <c r="H23" s="49" t="s">
        <v>13</v>
      </c>
      <c r="I23" s="49"/>
      <c r="J23" s="6">
        <f>+J2+J12</f>
        <v>3600</v>
      </c>
    </row>
    <row r="24" spans="1:10" ht="30" customHeight="1" x14ac:dyDescent="0.25">
      <c r="H24" s="49" t="s">
        <v>14</v>
      </c>
      <c r="I24" s="49"/>
      <c r="J24" s="6">
        <f>J3+J13+J4+J14</f>
        <v>17800</v>
      </c>
    </row>
    <row r="25" spans="1:10" ht="30" customHeight="1" x14ac:dyDescent="0.25">
      <c r="H25" s="49" t="s">
        <v>15</v>
      </c>
      <c r="I25" s="49"/>
      <c r="J25" s="6">
        <f>+J5+J15</f>
        <v>12000</v>
      </c>
    </row>
    <row r="26" spans="1:10" x14ac:dyDescent="0.25">
      <c r="H26" s="49" t="s">
        <v>16</v>
      </c>
      <c r="I26" s="49"/>
      <c r="J26" s="6">
        <f>+J6+J16+J7+J17</f>
        <v>14200</v>
      </c>
    </row>
    <row r="27" spans="1:10" x14ac:dyDescent="0.25">
      <c r="H27" s="49" t="s">
        <v>17</v>
      </c>
      <c r="I27" s="49"/>
      <c r="J27" s="6">
        <f>+J8+J18</f>
        <v>24000</v>
      </c>
    </row>
  </sheetData>
  <mergeCells count="14">
    <mergeCell ref="F6:H6"/>
    <mergeCell ref="F8:H8"/>
    <mergeCell ref="F1:H1"/>
    <mergeCell ref="F2:H2"/>
    <mergeCell ref="F3:H3"/>
    <mergeCell ref="F5:H5"/>
    <mergeCell ref="F4:H4"/>
    <mergeCell ref="H24:I24"/>
    <mergeCell ref="H25:I25"/>
    <mergeCell ref="H26:I26"/>
    <mergeCell ref="H27:I27"/>
    <mergeCell ref="F7:H7"/>
    <mergeCell ref="H22:I22"/>
    <mergeCell ref="H23:I23"/>
  </mergeCells>
  <pageMargins left="0.7" right="0.7" top="0.75" bottom="0.75" header="0.3" footer="0.3"/>
  <pageSetup paperSize="9" scale="48" orientation="portrait" r:id="rId1"/>
  <headerFooter>
    <oddHeader>&amp;CAllegato 2 offerta economica per Istanza per manifestazione di interesse per l'affidamento dei servizi di manutenzione degli autoveicoli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2024-04-24T07:09:27Z</cp:lastPrinted>
  <dcterms:created xsi:type="dcterms:W3CDTF">2019-08-26T09:25:02Z</dcterms:created>
  <dcterms:modified xsi:type="dcterms:W3CDTF">2024-05-03T09:56:33Z</dcterms:modified>
</cp:coreProperties>
</file>